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2" i="1" l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B23" i="1" l="1"/>
  <c r="C11" i="1" s="1"/>
  <c r="D11" i="1" s="1"/>
  <c r="C9" i="1" l="1"/>
  <c r="D9" i="1" s="1"/>
  <c r="C7" i="1"/>
  <c r="D7" i="1" s="1"/>
  <c r="C10" i="1"/>
  <c r="D10" i="1" s="1"/>
  <c r="C8" i="1"/>
  <c r="D8" i="1" s="1"/>
  <c r="C6" i="1"/>
  <c r="D6" i="1" s="1"/>
  <c r="C5" i="1"/>
  <c r="D5" i="1" s="1"/>
  <c r="C4" i="1"/>
  <c r="D4" i="1" s="1"/>
  <c r="C15" i="1"/>
  <c r="D15" i="1" s="1"/>
  <c r="C14" i="1"/>
  <c r="D14" i="1" s="1"/>
  <c r="C13" i="1"/>
  <c r="D13" i="1" s="1"/>
  <c r="C22" i="1"/>
  <c r="D22" i="1" s="1"/>
  <c r="C21" i="1"/>
  <c r="D21" i="1" s="1"/>
  <c r="C20" i="1"/>
  <c r="D20" i="1" s="1"/>
  <c r="C19" i="1"/>
  <c r="D19" i="1" s="1"/>
  <c r="C18" i="1"/>
  <c r="D18" i="1" s="1"/>
  <c r="C17" i="1"/>
  <c r="D17" i="1" s="1"/>
  <c r="C16" i="1"/>
  <c r="D16" i="1" s="1"/>
  <c r="C12" i="1"/>
  <c r="D12" i="1" s="1"/>
  <c r="C3" i="1"/>
  <c r="D3" i="1" s="1"/>
  <c r="D23" i="1" l="1"/>
  <c r="F18" i="1" s="1"/>
  <c r="F20" i="1" l="1"/>
  <c r="F13" i="1"/>
  <c r="F12" i="1"/>
  <c r="F9" i="1"/>
  <c r="F8" i="1"/>
  <c r="F21" i="1"/>
  <c r="F5" i="1"/>
  <c r="F3" i="1"/>
  <c r="F19" i="1"/>
  <c r="F7" i="1"/>
  <c r="F10" i="1"/>
  <c r="F6" i="1"/>
  <c r="F14" i="1"/>
  <c r="F11" i="1"/>
  <c r="D24" i="1"/>
  <c r="F17" i="1"/>
  <c r="F22" i="1"/>
  <c r="F16" i="1"/>
  <c r="F4" i="1"/>
  <c r="F15" i="1"/>
  <c r="G15" i="1" l="1"/>
  <c r="G16" i="1"/>
  <c r="G5" i="1"/>
  <c r="G6" i="1"/>
  <c r="G19" i="1"/>
  <c r="G20" i="1"/>
  <c r="G21" i="1"/>
  <c r="G22" i="1"/>
  <c r="G11" i="1"/>
  <c r="G14" i="1"/>
  <c r="G4" i="1"/>
  <c r="G17" i="1"/>
  <c r="G18" i="1"/>
  <c r="G8" i="1"/>
  <c r="G9" i="1"/>
  <c r="G10" i="1"/>
  <c r="G3" i="1"/>
  <c r="G7" i="1"/>
  <c r="G12" i="1"/>
  <c r="G13" i="1"/>
  <c r="C26" i="1"/>
  <c r="B31" i="1" s="1"/>
  <c r="C27" i="1"/>
  <c r="F26" i="1" l="1"/>
  <c r="C31" i="1"/>
  <c r="D31" i="1" s="1"/>
  <c r="F31" i="1" s="1"/>
  <c r="G31" i="1" s="1"/>
  <c r="B32" i="1"/>
  <c r="B33" i="1" l="1"/>
  <c r="C32" i="1"/>
  <c r="D32" i="1" s="1"/>
  <c r="F32" i="1" s="1"/>
  <c r="G32" i="1" s="1"/>
  <c r="B34" i="1" l="1"/>
  <c r="C33" i="1"/>
  <c r="D33" i="1" s="1"/>
  <c r="F33" i="1" s="1"/>
  <c r="G33" i="1" s="1"/>
  <c r="B35" i="1" l="1"/>
  <c r="C34" i="1"/>
  <c r="D34" i="1" s="1"/>
  <c r="F34" i="1" s="1"/>
  <c r="G34" i="1" s="1"/>
  <c r="C35" i="1" l="1"/>
  <c r="D35" i="1" s="1"/>
  <c r="F35" i="1" s="1"/>
  <c r="G35" i="1" s="1"/>
  <c r="B36" i="1"/>
  <c r="B37" i="1" l="1"/>
  <c r="C36" i="1"/>
  <c r="D36" i="1" s="1"/>
  <c r="F36" i="1" s="1"/>
  <c r="G36" i="1" s="1"/>
  <c r="B38" i="1" l="1"/>
  <c r="C37" i="1"/>
  <c r="D37" i="1" s="1"/>
  <c r="F37" i="1" s="1"/>
  <c r="G37" i="1" s="1"/>
  <c r="B39" i="1" l="1"/>
  <c r="C38" i="1"/>
  <c r="D38" i="1" s="1"/>
  <c r="F38" i="1" s="1"/>
  <c r="G38" i="1" s="1"/>
  <c r="C39" i="1" l="1"/>
  <c r="D39" i="1" s="1"/>
  <c r="F39" i="1" s="1"/>
  <c r="G39" i="1" s="1"/>
  <c r="B40" i="1"/>
  <c r="B41" i="1" l="1"/>
  <c r="C40" i="1"/>
  <c r="D40" i="1" s="1"/>
  <c r="F40" i="1" s="1"/>
  <c r="G40" i="1" s="1"/>
  <c r="C41" i="1" l="1"/>
  <c r="D41" i="1" s="1"/>
  <c r="F41" i="1" s="1"/>
  <c r="G41" i="1" s="1"/>
  <c r="B42" i="1"/>
  <c r="C42" i="1" l="1"/>
  <c r="D42" i="1" s="1"/>
  <c r="F42" i="1" s="1"/>
  <c r="G42" i="1" s="1"/>
  <c r="B43" i="1"/>
  <c r="B44" i="1" l="1"/>
  <c r="C43" i="1"/>
  <c r="D43" i="1" s="1"/>
  <c r="F43" i="1" s="1"/>
  <c r="G43" i="1" s="1"/>
  <c r="B45" i="1" l="1"/>
  <c r="C44" i="1"/>
  <c r="D44" i="1" s="1"/>
  <c r="F44" i="1" s="1"/>
  <c r="G44" i="1" s="1"/>
  <c r="B46" i="1" l="1"/>
  <c r="C45" i="1"/>
  <c r="D45" i="1" s="1"/>
  <c r="F45" i="1" l="1"/>
  <c r="G45" i="1" s="1"/>
  <c r="C46" i="1"/>
  <c r="D46" i="1" s="1"/>
  <c r="F46" i="1" s="1"/>
  <c r="G46" i="1" s="1"/>
  <c r="B47" i="1"/>
  <c r="B48" i="1" l="1"/>
  <c r="C47" i="1"/>
  <c r="D47" i="1" s="1"/>
  <c r="F47" i="1" s="1"/>
  <c r="G47" i="1" s="1"/>
  <c r="B49" i="1" l="1"/>
  <c r="C48" i="1"/>
  <c r="D48" i="1" s="1"/>
  <c r="F48" i="1" l="1"/>
  <c r="G48" i="1" s="1"/>
  <c r="B50" i="1"/>
  <c r="C50" i="1" s="1"/>
  <c r="D50" i="1" s="1"/>
  <c r="F50" i="1" s="1"/>
  <c r="G50" i="1" s="1"/>
  <c r="C49" i="1"/>
  <c r="D49" i="1" s="1"/>
  <c r="F49" i="1" s="1"/>
  <c r="G49" i="1" s="1"/>
  <c r="B51" i="1"/>
  <c r="D51" i="1" l="1"/>
  <c r="D52" i="1" s="1"/>
</calcChain>
</file>

<file path=xl/sharedStrings.xml><?xml version="1.0" encoding="utf-8"?>
<sst xmlns="http://schemas.openxmlformats.org/spreadsheetml/2006/main" count="23" uniqueCount="14">
  <si>
    <t>Mi</t>
    <phoneticPr fontId="2"/>
  </si>
  <si>
    <t>平均M^</t>
    <rPh sb="0" eb="2">
      <t>ヘイキン</t>
    </rPh>
    <phoneticPr fontId="2"/>
  </si>
  <si>
    <t>標準偏差σ</t>
    <rPh sb="0" eb="2">
      <t>ヒョウジュン</t>
    </rPh>
    <rPh sb="2" eb="4">
      <t>ヘンサ</t>
    </rPh>
    <phoneticPr fontId="2"/>
  </si>
  <si>
    <t>(Mi - M^)^2</t>
    <phoneticPr fontId="2"/>
  </si>
  <si>
    <t>分散σ^2</t>
    <rPh sb="0" eb="2">
      <t>ブンサン</t>
    </rPh>
    <phoneticPr fontId="2"/>
  </si>
  <si>
    <t>e = Mi - M^</t>
    <phoneticPr fontId="2"/>
  </si>
  <si>
    <t>1/(√(2π)*σ)</t>
    <phoneticPr fontId="2"/>
  </si>
  <si>
    <t>exp()の中</t>
    <rPh sb="6" eb="7">
      <t>ナカ</t>
    </rPh>
    <phoneticPr fontId="2"/>
  </si>
  <si>
    <t>正規分布f(ei)</t>
    <rPh sb="0" eb="2">
      <t>セイキ</t>
    </rPh>
    <rPh sb="2" eb="4">
      <t>ブンプ</t>
    </rPh>
    <phoneticPr fontId="2"/>
  </si>
  <si>
    <t>M^ - 4σ</t>
    <phoneticPr fontId="2"/>
  </si>
  <si>
    <t>M^ + 4σ</t>
    <phoneticPr fontId="2"/>
  </si>
  <si>
    <t>ΔMi</t>
    <phoneticPr fontId="2"/>
  </si>
  <si>
    <t>①</t>
    <phoneticPr fontId="2"/>
  </si>
  <si>
    <t>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</si>
</sst>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0" xfId="0" applyNumberForma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0" xfId="0" applyBorder="1"/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Sheet1!$B$31:$B$50</c:f>
              <c:numCache>
                <c:formatCode>General</c:formatCode>
                <c:ptCount val="20"/>
                <c:pt idx="0">
                  <c:v>7.830263060429175</c:v>
                </c:pt>
                <c:pt idx="1">
                  <c:v>7.8318037909103149</c:v>
                </c:pt>
                <c:pt idx="2">
                  <c:v>7.8333445213914548</c:v>
                </c:pt>
                <c:pt idx="3">
                  <c:v>7.8348852518725947</c:v>
                </c:pt>
                <c:pt idx="4">
                  <c:v>7.8364259823537346</c:v>
                </c:pt>
                <c:pt idx="5">
                  <c:v>7.8379667128348744</c:v>
                </c:pt>
                <c:pt idx="6">
                  <c:v>7.8395074433160143</c:v>
                </c:pt>
                <c:pt idx="7">
                  <c:v>7.8410481737971542</c:v>
                </c:pt>
                <c:pt idx="8">
                  <c:v>7.8425889042782941</c:v>
                </c:pt>
                <c:pt idx="9">
                  <c:v>7.844129634759434</c:v>
                </c:pt>
                <c:pt idx="10">
                  <c:v>7.8456703652405739</c:v>
                </c:pt>
                <c:pt idx="11">
                  <c:v>7.8472110957217138</c:v>
                </c:pt>
                <c:pt idx="12">
                  <c:v>7.8487518262028537</c:v>
                </c:pt>
                <c:pt idx="13">
                  <c:v>7.8502925566839936</c:v>
                </c:pt>
                <c:pt idx="14">
                  <c:v>7.8518332871651335</c:v>
                </c:pt>
                <c:pt idx="15">
                  <c:v>7.8533740176462734</c:v>
                </c:pt>
                <c:pt idx="16">
                  <c:v>7.8549147481274133</c:v>
                </c:pt>
                <c:pt idx="17">
                  <c:v>7.8564554786085532</c:v>
                </c:pt>
                <c:pt idx="18">
                  <c:v>7.8579962090896931</c:v>
                </c:pt>
                <c:pt idx="19">
                  <c:v>7.859536939570833</c:v>
                </c:pt>
              </c:numCache>
            </c:numRef>
          </c:xVal>
          <c:yVal>
            <c:numRef>
              <c:f>Sheet1!$G$31:$G$50</c:f>
              <c:numCache>
                <c:formatCode>General</c:formatCode>
                <c:ptCount val="20"/>
                <c:pt idx="0">
                  <c:v>3.6573280942334661E-2</c:v>
                </c:pt>
                <c:pt idx="1">
                  <c:v>0.18034754808542883</c:v>
                </c:pt>
                <c:pt idx="2">
                  <c:v>0.74483920317653229</c:v>
                </c:pt>
                <c:pt idx="3">
                  <c:v>2.576444406352175</c:v>
                </c:pt>
                <c:pt idx="4">
                  <c:v>7.4642295899669557</c:v>
                </c:pt>
                <c:pt idx="5">
                  <c:v>18.111531149614525</c:v>
                </c:pt>
                <c:pt idx="6">
                  <c:v>36.807075280424492</c:v>
                </c:pt>
                <c:pt idx="7">
                  <c:v>62.648895119738306</c:v>
                </c:pt>
                <c:pt idx="8">
                  <c:v>89.310287476066193</c:v>
                </c:pt>
                <c:pt idx="9">
                  <c:v>106.63395637440331</c:v>
                </c:pt>
                <c:pt idx="10">
                  <c:v>106.63395637435428</c:v>
                </c:pt>
                <c:pt idx="11">
                  <c:v>89.310287475942957</c:v>
                </c:pt>
                <c:pt idx="12">
                  <c:v>62.648895119594243</c:v>
                </c:pt>
                <c:pt idx="13">
                  <c:v>36.807075280306009</c:v>
                </c:pt>
                <c:pt idx="14">
                  <c:v>18.111531149539562</c:v>
                </c:pt>
                <c:pt idx="15">
                  <c:v>7.4642295899291948</c:v>
                </c:pt>
                <c:pt idx="16">
                  <c:v>2.5764444063367704</c:v>
                </c:pt>
                <c:pt idx="17">
                  <c:v>0.74483920317139474</c:v>
                </c:pt>
                <c:pt idx="18">
                  <c:v>0.18034754808401859</c:v>
                </c:pt>
                <c:pt idx="19">
                  <c:v>3.6573280942015056E-2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9436184"/>
        <c:axId val="429101072"/>
      </c:scatterChart>
      <c:valAx>
        <c:axId val="42943618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101072"/>
        <c:crosses val="autoZero"/>
        <c:crossBetween val="midCat"/>
      </c:valAx>
      <c:valAx>
        <c:axId val="42910107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43618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</xdr:colOff>
      <xdr:row>31</xdr:row>
      <xdr:rowOff>90487</xdr:rowOff>
    </xdr:from>
    <xdr:to>
      <xdr:col>14</xdr:col>
      <xdr:colOff>461962</xdr:colOff>
      <xdr:row>47</xdr:row>
      <xdr:rowOff>90487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13" workbookViewId="0">
      <selection activeCell="H28" sqref="H28"/>
    </sheetView>
  </sheetViews>
  <sheetFormatPr defaultRowHeight="13.5" x14ac:dyDescent="0.15"/>
  <cols>
    <col min="1" max="1" width="9" customWidth="1"/>
    <col min="3" max="3" width="11" bestFit="1" customWidth="1"/>
    <col min="4" max="4" width="10.625" bestFit="1" customWidth="1"/>
    <col min="5" max="5" width="14" bestFit="1" customWidth="1"/>
    <col min="7" max="7" width="12.5" bestFit="1" customWidth="1"/>
  </cols>
  <sheetData>
    <row r="1" spans="1:7" x14ac:dyDescent="0.15">
      <c r="A1" t="s">
        <v>12</v>
      </c>
    </row>
    <row r="2" spans="1:7" ht="14.25" thickBot="1" x14ac:dyDescent="0.2">
      <c r="B2" s="1" t="s">
        <v>0</v>
      </c>
      <c r="C2" t="s">
        <v>5</v>
      </c>
      <c r="D2" t="s">
        <v>3</v>
      </c>
      <c r="E2" t="s">
        <v>6</v>
      </c>
      <c r="F2" t="s">
        <v>7</v>
      </c>
      <c r="G2" s="2" t="s">
        <v>8</v>
      </c>
    </row>
    <row r="3" spans="1:7" ht="15" thickTop="1" thickBot="1" x14ac:dyDescent="0.2">
      <c r="A3">
        <v>1</v>
      </c>
      <c r="B3" s="12">
        <v>7.8490000000000002</v>
      </c>
      <c r="C3">
        <f>B3-$B$23</f>
        <v>4.1000000000002146E-3</v>
      </c>
      <c r="D3">
        <f>C3^2</f>
        <v>1.6810000000001758E-5</v>
      </c>
      <c r="E3" s="5">
        <f>1/(SQRT(2*PI())*$D$24)</f>
        <v>109.02341393732638</v>
      </c>
      <c r="F3">
        <f>-D3/(2*$D$23)</f>
        <v>-0.62770724421217972</v>
      </c>
      <c r="G3" s="2">
        <f>E3*EXP(F3)</f>
        <v>58.198257924097334</v>
      </c>
    </row>
    <row r="4" spans="1:7" ht="15" thickTop="1" thickBot="1" x14ac:dyDescent="0.2">
      <c r="A4">
        <v>2</v>
      </c>
      <c r="B4" s="12">
        <v>7.85</v>
      </c>
      <c r="C4">
        <f t="shared" ref="C4:C22" si="0">B4-$B$23</f>
        <v>5.0999999999996604E-3</v>
      </c>
      <c r="D4">
        <f t="shared" ref="D4:D22" si="1">C4^2</f>
        <v>2.6009999999996537E-5</v>
      </c>
      <c r="E4" s="5">
        <f t="shared" ref="E4:E22" si="2">1/(SQRT(2*PI())*$D$24)</f>
        <v>109.02341393732638</v>
      </c>
      <c r="F4">
        <f t="shared" ref="F4:F22" si="3">-D4/(2*$D$23)</f>
        <v>-0.97124719940243387</v>
      </c>
      <c r="G4" s="2">
        <f t="shared" ref="G4:G22" si="4">E4*EXP(F4)</f>
        <v>41.277413697078849</v>
      </c>
    </row>
    <row r="5" spans="1:7" ht="15" thickTop="1" thickBot="1" x14ac:dyDescent="0.2">
      <c r="A5">
        <v>3</v>
      </c>
      <c r="B5" s="12">
        <v>7.84</v>
      </c>
      <c r="C5">
        <f t="shared" si="0"/>
        <v>-4.9000000000001265E-3</v>
      </c>
      <c r="D5">
        <f t="shared" si="1"/>
        <v>2.4010000000001239E-5</v>
      </c>
      <c r="E5" s="5">
        <f t="shared" si="2"/>
        <v>109.02341393732638</v>
      </c>
      <c r="F5">
        <f t="shared" si="3"/>
        <v>-0.89656460044816388</v>
      </c>
      <c r="G5" s="2">
        <f t="shared" si="4"/>
        <v>44.478150361474988</v>
      </c>
    </row>
    <row r="6" spans="1:7" ht="15" thickTop="1" thickBot="1" x14ac:dyDescent="0.2">
      <c r="A6">
        <v>4</v>
      </c>
      <c r="B6" s="12">
        <v>7.8460000000000001</v>
      </c>
      <c r="C6">
        <f t="shared" si="0"/>
        <v>1.1000000000001009E-3</v>
      </c>
      <c r="D6">
        <f t="shared" si="1"/>
        <v>1.210000000000222E-6</v>
      </c>
      <c r="E6" s="5">
        <f t="shared" si="2"/>
        <v>109.02341393732638</v>
      </c>
      <c r="F6">
        <f t="shared" si="3"/>
        <v>-4.5182972367447789E-2</v>
      </c>
      <c r="G6" s="2">
        <f t="shared" si="4"/>
        <v>104.20704043156495</v>
      </c>
    </row>
    <row r="7" spans="1:7" ht="15" thickTop="1" thickBot="1" x14ac:dyDescent="0.2">
      <c r="A7">
        <v>5</v>
      </c>
      <c r="B7" s="12">
        <v>7.8410000000000002</v>
      </c>
      <c r="C7">
        <f t="shared" si="0"/>
        <v>-3.8999999999997925E-3</v>
      </c>
      <c r="D7">
        <f t="shared" si="1"/>
        <v>1.5209999999998382E-5</v>
      </c>
      <c r="E7" s="5">
        <f t="shared" si="2"/>
        <v>109.02341393732638</v>
      </c>
      <c r="F7">
        <f t="shared" si="3"/>
        <v>-0.56796116504849725</v>
      </c>
      <c r="G7" s="2">
        <f t="shared" si="4"/>
        <v>61.781347645747367</v>
      </c>
    </row>
    <row r="8" spans="1:7" ht="15" thickTop="1" thickBot="1" x14ac:dyDescent="0.2">
      <c r="A8">
        <v>6</v>
      </c>
      <c r="B8" s="12">
        <v>7.8479999999999999</v>
      </c>
      <c r="C8">
        <f t="shared" si="0"/>
        <v>3.0999999999998806E-3</v>
      </c>
      <c r="D8">
        <f t="shared" si="1"/>
        <v>9.6099999999992592E-6</v>
      </c>
      <c r="E8" s="5">
        <f t="shared" si="2"/>
        <v>109.02341393732638</v>
      </c>
      <c r="F8">
        <f t="shared" si="3"/>
        <v>-0.35884988797608275</v>
      </c>
      <c r="G8" s="2">
        <f t="shared" si="4"/>
        <v>76.150586251307843</v>
      </c>
    </row>
    <row r="9" spans="1:7" ht="15" thickTop="1" thickBot="1" x14ac:dyDescent="0.2">
      <c r="A9">
        <v>7</v>
      </c>
      <c r="B9" s="12">
        <v>7.8419999999999996</v>
      </c>
      <c r="C9">
        <f t="shared" si="0"/>
        <v>-2.9000000000003467E-3</v>
      </c>
      <c r="D9">
        <f t="shared" si="1"/>
        <v>8.4100000000020117E-6</v>
      </c>
      <c r="E9" s="5">
        <f t="shared" si="2"/>
        <v>109.02341393732638</v>
      </c>
      <c r="F9">
        <f t="shared" si="3"/>
        <v>-0.31404032860351827</v>
      </c>
      <c r="G9" s="2">
        <f t="shared" si="4"/>
        <v>79.640466542554819</v>
      </c>
    </row>
    <row r="10" spans="1:7" ht="15" thickTop="1" thickBot="1" x14ac:dyDescent="0.2">
      <c r="A10">
        <v>8</v>
      </c>
      <c r="B10" s="12">
        <v>7.8460000000000001</v>
      </c>
      <c r="C10">
        <f t="shared" si="0"/>
        <v>1.1000000000001009E-3</v>
      </c>
      <c r="D10">
        <f t="shared" si="1"/>
        <v>1.210000000000222E-6</v>
      </c>
      <c r="E10" s="5">
        <f t="shared" si="2"/>
        <v>109.02341393732638</v>
      </c>
      <c r="F10">
        <f t="shared" si="3"/>
        <v>-4.5182972367447789E-2</v>
      </c>
      <c r="G10" s="2">
        <f t="shared" si="4"/>
        <v>104.20704043156495</v>
      </c>
    </row>
    <row r="11" spans="1:7" ht="15" thickTop="1" thickBot="1" x14ac:dyDescent="0.2">
      <c r="A11">
        <v>9</v>
      </c>
      <c r="B11" s="12">
        <v>7.8390000000000004</v>
      </c>
      <c r="C11">
        <f t="shared" si="0"/>
        <v>-5.8999999999995723E-3</v>
      </c>
      <c r="D11">
        <f t="shared" si="1"/>
        <v>3.4809999999994952E-5</v>
      </c>
      <c r="E11" s="5">
        <f t="shared" si="2"/>
        <v>109.02341393732638</v>
      </c>
      <c r="F11">
        <f t="shared" si="3"/>
        <v>-1.2998506348019345</v>
      </c>
      <c r="G11" s="2">
        <f t="shared" si="4"/>
        <v>29.716784805003517</v>
      </c>
    </row>
    <row r="12" spans="1:7" ht="15" thickTop="1" thickBot="1" x14ac:dyDescent="0.2">
      <c r="A12">
        <v>10</v>
      </c>
      <c r="B12" s="12">
        <v>7.8470000000000004</v>
      </c>
      <c r="C12">
        <f t="shared" si="0"/>
        <v>2.1000000000004349E-3</v>
      </c>
      <c r="D12">
        <f t="shared" si="1"/>
        <v>4.4100000000018263E-6</v>
      </c>
      <c r="E12" s="5">
        <f t="shared" si="2"/>
        <v>109.02341393732638</v>
      </c>
      <c r="F12">
        <f t="shared" si="3"/>
        <v>-0.16467513069462042</v>
      </c>
      <c r="G12" s="2">
        <f t="shared" si="4"/>
        <v>92.470302159328014</v>
      </c>
    </row>
    <row r="13" spans="1:7" ht="15" thickTop="1" thickBot="1" x14ac:dyDescent="0.2">
      <c r="A13">
        <v>11</v>
      </c>
      <c r="B13" s="12">
        <v>7.843</v>
      </c>
      <c r="C13">
        <f t="shared" si="0"/>
        <v>-1.9000000000000128E-3</v>
      </c>
      <c r="D13">
        <f t="shared" si="1"/>
        <v>3.6100000000000484E-6</v>
      </c>
      <c r="E13" s="5">
        <f t="shared" si="2"/>
        <v>109.02341393732638</v>
      </c>
      <c r="F13">
        <f t="shared" si="3"/>
        <v>-0.13480209111277586</v>
      </c>
      <c r="G13" s="2">
        <f t="shared" si="4"/>
        <v>95.274345277521704</v>
      </c>
    </row>
    <row r="14" spans="1:7" ht="15" thickTop="1" thickBot="1" x14ac:dyDescent="0.2">
      <c r="A14">
        <v>12</v>
      </c>
      <c r="B14" s="12">
        <v>7.8460000000000001</v>
      </c>
      <c r="C14">
        <f t="shared" si="0"/>
        <v>1.1000000000001009E-3</v>
      </c>
      <c r="D14">
        <f t="shared" si="1"/>
        <v>1.210000000000222E-6</v>
      </c>
      <c r="E14" s="5">
        <f t="shared" si="2"/>
        <v>109.02341393732638</v>
      </c>
      <c r="F14">
        <f t="shared" si="3"/>
        <v>-4.5182972367447789E-2</v>
      </c>
      <c r="G14" s="2">
        <f t="shared" si="4"/>
        <v>104.20704043156495</v>
      </c>
    </row>
    <row r="15" spans="1:7" ht="15" thickTop="1" thickBot="1" x14ac:dyDescent="0.2">
      <c r="A15">
        <v>13</v>
      </c>
      <c r="B15" s="12">
        <v>7.8410000000000002</v>
      </c>
      <c r="C15">
        <f t="shared" si="0"/>
        <v>-3.8999999999997925E-3</v>
      </c>
      <c r="D15">
        <f t="shared" si="1"/>
        <v>1.5209999999998382E-5</v>
      </c>
      <c r="E15" s="5">
        <f t="shared" si="2"/>
        <v>109.02341393732638</v>
      </c>
      <c r="F15">
        <f t="shared" si="3"/>
        <v>-0.56796116504849725</v>
      </c>
      <c r="G15" s="2">
        <f t="shared" si="4"/>
        <v>61.781347645747367</v>
      </c>
    </row>
    <row r="16" spans="1:7" ht="15" thickTop="1" thickBot="1" x14ac:dyDescent="0.2">
      <c r="A16">
        <v>14</v>
      </c>
      <c r="B16" s="12">
        <v>7.851</v>
      </c>
      <c r="C16">
        <f t="shared" si="0"/>
        <v>6.0999999999999943E-3</v>
      </c>
      <c r="D16">
        <f t="shared" si="1"/>
        <v>3.720999999999993E-5</v>
      </c>
      <c r="E16" s="5">
        <f t="shared" si="2"/>
        <v>109.02341393732638</v>
      </c>
      <c r="F16">
        <f t="shared" si="3"/>
        <v>-1.3894697535474552</v>
      </c>
      <c r="G16" s="2">
        <f t="shared" si="4"/>
        <v>27.169442720221124</v>
      </c>
    </row>
    <row r="17" spans="1:7" ht="15" thickTop="1" thickBot="1" x14ac:dyDescent="0.2">
      <c r="A17">
        <v>15</v>
      </c>
      <c r="B17" s="12">
        <v>7.8440000000000003</v>
      </c>
      <c r="C17">
        <f t="shared" si="0"/>
        <v>-8.9999999999967883E-4</v>
      </c>
      <c r="D17">
        <f t="shared" si="1"/>
        <v>8.0999999999942187E-7</v>
      </c>
      <c r="E17" s="5">
        <f t="shared" si="2"/>
        <v>109.02341393732638</v>
      </c>
      <c r="F17">
        <f t="shared" si="3"/>
        <v>-3.0246452576528821E-2</v>
      </c>
      <c r="G17" s="2">
        <f t="shared" si="4"/>
        <v>105.77521332123514</v>
      </c>
    </row>
    <row r="18" spans="1:7" ht="15" thickTop="1" thickBot="1" x14ac:dyDescent="0.2">
      <c r="A18">
        <v>16</v>
      </c>
      <c r="B18" s="12">
        <v>7.8419999999999996</v>
      </c>
      <c r="C18">
        <f t="shared" si="0"/>
        <v>-2.9000000000003467E-3</v>
      </c>
      <c r="D18">
        <f t="shared" si="1"/>
        <v>8.4100000000020117E-6</v>
      </c>
      <c r="E18" s="5">
        <f t="shared" si="2"/>
        <v>109.02341393732638</v>
      </c>
      <c r="F18">
        <f t="shared" si="3"/>
        <v>-0.31404032860351827</v>
      </c>
      <c r="G18" s="2">
        <f t="shared" si="4"/>
        <v>79.640466542554819</v>
      </c>
    </row>
    <row r="19" spans="1:7" ht="15" thickTop="1" thickBot="1" x14ac:dyDescent="0.2">
      <c r="A19">
        <v>17</v>
      </c>
      <c r="B19" s="12">
        <v>7.84</v>
      </c>
      <c r="C19">
        <f t="shared" si="0"/>
        <v>-4.9000000000001265E-3</v>
      </c>
      <c r="D19">
        <f t="shared" si="1"/>
        <v>2.4010000000001239E-5</v>
      </c>
      <c r="E19" s="5">
        <f t="shared" si="2"/>
        <v>109.02341393732638</v>
      </c>
      <c r="F19">
        <f t="shared" si="3"/>
        <v>-0.89656460044816388</v>
      </c>
      <c r="G19" s="2">
        <f t="shared" si="4"/>
        <v>44.478150361474988</v>
      </c>
    </row>
    <row r="20" spans="1:7" ht="15" thickTop="1" thickBot="1" x14ac:dyDescent="0.2">
      <c r="A20">
        <v>18</v>
      </c>
      <c r="B20" s="12">
        <v>7.8479999999999999</v>
      </c>
      <c r="C20">
        <f t="shared" si="0"/>
        <v>3.0999999999998806E-3</v>
      </c>
      <c r="D20">
        <f t="shared" si="1"/>
        <v>9.6099999999992592E-6</v>
      </c>
      <c r="E20" s="5">
        <f t="shared" si="2"/>
        <v>109.02341393732638</v>
      </c>
      <c r="F20">
        <f t="shared" si="3"/>
        <v>-0.35884988797608275</v>
      </c>
      <c r="G20" s="2">
        <f t="shared" si="4"/>
        <v>76.150586251307843</v>
      </c>
    </row>
    <row r="21" spans="1:7" ht="15" thickTop="1" thickBot="1" x14ac:dyDescent="0.2">
      <c r="A21">
        <v>19</v>
      </c>
      <c r="B21" s="12">
        <v>7.8449999999999998</v>
      </c>
      <c r="C21">
        <f t="shared" si="0"/>
        <v>9.9999999999766942E-5</v>
      </c>
      <c r="D21">
        <f t="shared" si="1"/>
        <v>9.9999999999533886E-9</v>
      </c>
      <c r="E21" s="5">
        <f t="shared" si="2"/>
        <v>109.02341393732638</v>
      </c>
      <c r="F21">
        <f t="shared" si="3"/>
        <v>-3.7341299477048674E-4</v>
      </c>
      <c r="G21" s="2">
        <f t="shared" si="4"/>
        <v>108.98271077784524</v>
      </c>
    </row>
    <row r="22" spans="1:7" ht="15" thickTop="1" thickBot="1" x14ac:dyDescent="0.2">
      <c r="A22">
        <v>20</v>
      </c>
      <c r="B22" s="13">
        <v>7.85</v>
      </c>
      <c r="C22">
        <f t="shared" si="0"/>
        <v>5.0999999999996604E-3</v>
      </c>
      <c r="D22">
        <f t="shared" si="1"/>
        <v>2.6009999999996537E-5</v>
      </c>
      <c r="E22" s="5">
        <f t="shared" si="2"/>
        <v>109.02341393732638</v>
      </c>
      <c r="F22">
        <f t="shared" si="3"/>
        <v>-0.97124719940243387</v>
      </c>
      <c r="G22" s="2">
        <f t="shared" si="4"/>
        <v>41.277413697078849</v>
      </c>
    </row>
    <row r="23" spans="1:7" ht="14.25" thickBot="1" x14ac:dyDescent="0.2">
      <c r="A23" t="s">
        <v>1</v>
      </c>
      <c r="B23" s="3">
        <f>AVERAGE(B3:B22)</f>
        <v>7.8449</v>
      </c>
      <c r="C23" t="s">
        <v>4</v>
      </c>
      <c r="D23" s="3">
        <f>AVERAGE(D3:D22)</f>
        <v>1.338999999999967E-5</v>
      </c>
    </row>
    <row r="24" spans="1:7" ht="14.25" thickBot="1" x14ac:dyDescent="0.2">
      <c r="A24" s="4"/>
      <c r="B24" s="4"/>
      <c r="C24" t="s">
        <v>2</v>
      </c>
      <c r="D24" s="3">
        <f>SQRT(D23)</f>
        <v>3.6592348927063523E-3</v>
      </c>
    </row>
    <row r="26" spans="1:7" x14ac:dyDescent="0.15">
      <c r="B26" s="7" t="s">
        <v>9</v>
      </c>
      <c r="C26" s="8">
        <f>B23-4*D24</f>
        <v>7.830263060429175</v>
      </c>
      <c r="D26" s="8"/>
      <c r="E26" s="8" t="s">
        <v>11</v>
      </c>
      <c r="F26" s="9">
        <f>(C27-C26)/19</f>
        <v>1.5407304811394752E-3</v>
      </c>
    </row>
    <row r="27" spans="1:7" ht="14.25" thickBot="1" x14ac:dyDescent="0.2">
      <c r="A27" s="6"/>
      <c r="B27" s="10" t="s">
        <v>10</v>
      </c>
      <c r="C27" s="6">
        <f>B23+4*D24</f>
        <v>7.859536939570825</v>
      </c>
      <c r="D27" s="6"/>
      <c r="E27" s="6"/>
      <c r="F27" s="11"/>
      <c r="G27" s="6"/>
    </row>
    <row r="28" spans="1:7" x14ac:dyDescent="0.15">
      <c r="A28" t="s">
        <v>13</v>
      </c>
    </row>
    <row r="30" spans="1:7" x14ac:dyDescent="0.15">
      <c r="B30" s="2" t="s">
        <v>0</v>
      </c>
      <c r="C30" t="s">
        <v>5</v>
      </c>
      <c r="D30" t="s">
        <v>3</v>
      </c>
      <c r="E30" t="s">
        <v>6</v>
      </c>
      <c r="F30" t="s">
        <v>7</v>
      </c>
      <c r="G30" s="2" t="s">
        <v>8</v>
      </c>
    </row>
    <row r="31" spans="1:7" x14ac:dyDescent="0.15">
      <c r="A31">
        <v>1</v>
      </c>
      <c r="B31" s="2">
        <f>C26</f>
        <v>7.830263060429175</v>
      </c>
      <c r="C31">
        <f>B31-$B$23</f>
        <v>-1.4636939570825014E-2</v>
      </c>
      <c r="D31">
        <f>C31^2</f>
        <v>2.1423999999998315E-4</v>
      </c>
      <c r="E31" s="5">
        <f>1/(SQRT(2*PI())*$D$24)</f>
        <v>109.02341393732638</v>
      </c>
      <c r="F31">
        <f>-D31/(2*$D$23)</f>
        <v>-7.9999999999995675</v>
      </c>
      <c r="G31" s="2">
        <f>E31*EXP(F31)</f>
        <v>3.6573280942334661E-2</v>
      </c>
    </row>
    <row r="32" spans="1:7" x14ac:dyDescent="0.15">
      <c r="A32">
        <v>2</v>
      </c>
      <c r="B32" s="2">
        <f>B31+$F$26</f>
        <v>7.8318037909103149</v>
      </c>
      <c r="C32">
        <f t="shared" ref="C32:C50" si="5">B32-$B$23</f>
        <v>-1.3096209089685118E-2</v>
      </c>
      <c r="D32">
        <f t="shared" ref="D32:D50" si="6">C32^2</f>
        <v>1.715106925207511E-4</v>
      </c>
      <c r="E32" s="5">
        <f t="shared" ref="E32:E50" si="7">1/(SQRT(2*PI())*$D$24)</f>
        <v>109.02341393732638</v>
      </c>
      <c r="F32">
        <f t="shared" ref="F32:F50" si="8">-D32/(2*$D$23)</f>
        <v>-6.4044321329632306</v>
      </c>
      <c r="G32" s="2">
        <f t="shared" ref="G32:G50" si="9">E32*EXP(F32)</f>
        <v>0.18034754808542883</v>
      </c>
    </row>
    <row r="33" spans="1:7" x14ac:dyDescent="0.15">
      <c r="A33">
        <v>3</v>
      </c>
      <c r="B33" s="2">
        <f t="shared" ref="B33:B50" si="10">B32+$F$26</f>
        <v>7.8333445213914548</v>
      </c>
      <c r="C33">
        <f t="shared" si="5"/>
        <v>-1.1555478608545222E-2</v>
      </c>
      <c r="D33">
        <f t="shared" si="6"/>
        <v>1.3352908587254623E-4</v>
      </c>
      <c r="E33" s="5">
        <f t="shared" si="7"/>
        <v>109.02341393732638</v>
      </c>
      <c r="F33">
        <f t="shared" si="8"/>
        <v>-4.9861495844865393</v>
      </c>
      <c r="G33" s="2">
        <f t="shared" si="9"/>
        <v>0.74483920317653229</v>
      </c>
    </row>
    <row r="34" spans="1:7" x14ac:dyDescent="0.15">
      <c r="A34">
        <v>4</v>
      </c>
      <c r="B34" s="2">
        <f t="shared" si="10"/>
        <v>7.8348852518725947</v>
      </c>
      <c r="C34">
        <f t="shared" si="5"/>
        <v>-1.0014748127405326E-2</v>
      </c>
      <c r="D34">
        <f t="shared" si="6"/>
        <v>1.0029518005536848E-4</v>
      </c>
      <c r="E34" s="5">
        <f t="shared" si="7"/>
        <v>109.02341393732638</v>
      </c>
      <c r="F34">
        <f t="shared" si="8"/>
        <v>-3.7451523545694902</v>
      </c>
      <c r="G34" s="2">
        <f t="shared" si="9"/>
        <v>2.576444406352175</v>
      </c>
    </row>
    <row r="35" spans="1:7" x14ac:dyDescent="0.15">
      <c r="A35">
        <v>5</v>
      </c>
      <c r="B35" s="2">
        <f t="shared" si="10"/>
        <v>7.8364259823537346</v>
      </c>
      <c r="C35">
        <f t="shared" si="5"/>
        <v>-8.4740176462654304E-3</v>
      </c>
      <c r="D35">
        <f t="shared" si="6"/>
        <v>7.1808975069217901E-5</v>
      </c>
      <c r="E35" s="5">
        <f t="shared" si="7"/>
        <v>109.02341393732638</v>
      </c>
      <c r="F35">
        <f t="shared" si="8"/>
        <v>-2.6814404432120864</v>
      </c>
      <c r="G35" s="2">
        <f t="shared" si="9"/>
        <v>7.4642295899669557</v>
      </c>
    </row>
    <row r="36" spans="1:7" x14ac:dyDescent="0.15">
      <c r="A36">
        <v>6</v>
      </c>
      <c r="B36" s="2">
        <f t="shared" si="10"/>
        <v>7.8379667128348744</v>
      </c>
      <c r="C36">
        <f t="shared" si="5"/>
        <v>-6.9332871651255346E-3</v>
      </c>
      <c r="D36">
        <f t="shared" si="6"/>
        <v>4.8070470914094475E-5</v>
      </c>
      <c r="E36" s="5">
        <f t="shared" si="7"/>
        <v>109.02341393732638</v>
      </c>
      <c r="F36">
        <f t="shared" si="8"/>
        <v>-1.7950138504143263</v>
      </c>
      <c r="G36" s="2">
        <f t="shared" si="9"/>
        <v>18.111531149614525</v>
      </c>
    </row>
    <row r="37" spans="1:7" x14ac:dyDescent="0.15">
      <c r="A37">
        <v>7</v>
      </c>
      <c r="B37" s="2">
        <f t="shared" si="10"/>
        <v>7.8395074433160143</v>
      </c>
      <c r="C37">
        <f t="shared" si="5"/>
        <v>-5.3925566839856387E-3</v>
      </c>
      <c r="D37">
        <f t="shared" si="6"/>
        <v>2.9079667589998189E-5</v>
      </c>
      <c r="E37" s="5">
        <f t="shared" si="7"/>
        <v>109.02341393732638</v>
      </c>
      <c r="F37">
        <f t="shared" si="8"/>
        <v>-1.08587257617621</v>
      </c>
      <c r="G37" s="2">
        <f t="shared" si="9"/>
        <v>36.807075280424492</v>
      </c>
    </row>
    <row r="38" spans="1:7" x14ac:dyDescent="0.15">
      <c r="A38">
        <v>8</v>
      </c>
      <c r="B38" s="2">
        <f t="shared" si="10"/>
        <v>7.8410481737971542</v>
      </c>
      <c r="C38">
        <f t="shared" si="5"/>
        <v>-3.8518262028457428E-3</v>
      </c>
      <c r="D38">
        <f t="shared" si="6"/>
        <v>1.4836565096929054E-5</v>
      </c>
      <c r="E38" s="5">
        <f t="shared" si="7"/>
        <v>109.02341393732638</v>
      </c>
      <c r="F38">
        <f t="shared" si="8"/>
        <v>-0.55401662049773781</v>
      </c>
      <c r="G38" s="2">
        <f t="shared" si="9"/>
        <v>62.648895119738306</v>
      </c>
    </row>
    <row r="39" spans="1:7" x14ac:dyDescent="0.15">
      <c r="A39">
        <v>9</v>
      </c>
      <c r="B39" s="2">
        <f t="shared" si="10"/>
        <v>7.8425889042782941</v>
      </c>
      <c r="C39">
        <f t="shared" si="5"/>
        <v>-2.311095721705847E-3</v>
      </c>
      <c r="D39">
        <f t="shared" si="6"/>
        <v>5.3411634348870696E-6</v>
      </c>
      <c r="E39" s="5">
        <f t="shared" si="7"/>
        <v>109.02341393732638</v>
      </c>
      <c r="F39">
        <f t="shared" si="8"/>
        <v>-0.19944598337890967</v>
      </c>
      <c r="G39" s="2">
        <f t="shared" si="9"/>
        <v>89.310287476066193</v>
      </c>
    </row>
    <row r="40" spans="1:7" x14ac:dyDescent="0.15">
      <c r="A40">
        <v>10</v>
      </c>
      <c r="B40" s="2">
        <f t="shared" si="10"/>
        <v>7.844129634759434</v>
      </c>
      <c r="C40">
        <f t="shared" si="5"/>
        <v>-7.7036524056595113E-4</v>
      </c>
      <c r="D40">
        <f t="shared" si="6"/>
        <v>5.9346260387223576E-7</v>
      </c>
      <c r="E40" s="5">
        <f t="shared" si="7"/>
        <v>109.02341393732638</v>
      </c>
      <c r="F40">
        <f t="shared" si="8"/>
        <v>-2.2160664819725555E-2</v>
      </c>
      <c r="G40" s="2">
        <f t="shared" si="9"/>
        <v>106.63395637440331</v>
      </c>
    </row>
    <row r="41" spans="1:7" x14ac:dyDescent="0.15">
      <c r="A41">
        <v>11</v>
      </c>
      <c r="B41" s="2">
        <f t="shared" si="10"/>
        <v>7.8456703652405739</v>
      </c>
      <c r="C41">
        <f t="shared" si="5"/>
        <v>7.7036524057394473E-4</v>
      </c>
      <c r="D41">
        <f t="shared" si="6"/>
        <v>5.9346260388455173E-7</v>
      </c>
      <c r="E41" s="5">
        <f t="shared" si="7"/>
        <v>109.02341393732638</v>
      </c>
      <c r="F41">
        <f t="shared" si="8"/>
        <v>-2.2160664820185451E-2</v>
      </c>
      <c r="G41" s="2">
        <f t="shared" si="9"/>
        <v>106.63395637435428</v>
      </c>
    </row>
    <row r="42" spans="1:7" x14ac:dyDescent="0.15">
      <c r="A42">
        <v>12</v>
      </c>
      <c r="B42" s="2">
        <f t="shared" si="10"/>
        <v>7.8472110957217138</v>
      </c>
      <c r="C42">
        <f t="shared" si="5"/>
        <v>2.3110957217138406E-3</v>
      </c>
      <c r="D42">
        <f t="shared" si="6"/>
        <v>5.341163434924018E-6</v>
      </c>
      <c r="E42" s="5">
        <f t="shared" si="7"/>
        <v>109.02341393732638</v>
      </c>
      <c r="F42">
        <f t="shared" si="8"/>
        <v>-0.19944598338028938</v>
      </c>
      <c r="G42" s="2">
        <f t="shared" si="9"/>
        <v>89.310287475942957</v>
      </c>
    </row>
    <row r="43" spans="1:7" x14ac:dyDescent="0.15">
      <c r="A43">
        <v>13</v>
      </c>
      <c r="B43" s="2">
        <f t="shared" si="10"/>
        <v>7.8487518262028537</v>
      </c>
      <c r="C43">
        <f t="shared" si="5"/>
        <v>3.8518262028537364E-3</v>
      </c>
      <c r="D43">
        <f t="shared" si="6"/>
        <v>1.4836565096990633E-5</v>
      </c>
      <c r="E43" s="5">
        <f t="shared" si="7"/>
        <v>109.02341393732638</v>
      </c>
      <c r="F43">
        <f t="shared" si="8"/>
        <v>-0.5540166205000373</v>
      </c>
      <c r="G43" s="2">
        <f t="shared" si="9"/>
        <v>62.648895119594243</v>
      </c>
    </row>
    <row r="44" spans="1:7" x14ac:dyDescent="0.15">
      <c r="A44">
        <v>14</v>
      </c>
      <c r="B44" s="2">
        <f t="shared" si="10"/>
        <v>7.8502925566839936</v>
      </c>
      <c r="C44">
        <f t="shared" si="5"/>
        <v>5.3925566839936323E-3</v>
      </c>
      <c r="D44">
        <f t="shared" si="6"/>
        <v>2.90796675900844E-5</v>
      </c>
      <c r="E44" s="5">
        <f t="shared" si="7"/>
        <v>109.02341393732638</v>
      </c>
      <c r="F44">
        <f t="shared" si="8"/>
        <v>-1.0858725761794292</v>
      </c>
      <c r="G44" s="2">
        <f t="shared" si="9"/>
        <v>36.807075280306009</v>
      </c>
    </row>
    <row r="45" spans="1:7" x14ac:dyDescent="0.15">
      <c r="A45">
        <v>15</v>
      </c>
      <c r="B45" s="2">
        <f t="shared" si="10"/>
        <v>7.8518332871651335</v>
      </c>
      <c r="C45">
        <f t="shared" si="5"/>
        <v>6.9332871651335282E-3</v>
      </c>
      <c r="D45">
        <f t="shared" si="6"/>
        <v>4.8070470914205314E-5</v>
      </c>
      <c r="E45" s="5">
        <f t="shared" si="7"/>
        <v>109.02341393732638</v>
      </c>
      <c r="F45">
        <f t="shared" si="8"/>
        <v>-1.7950138504184652</v>
      </c>
      <c r="G45" s="2">
        <f t="shared" si="9"/>
        <v>18.111531149539562</v>
      </c>
    </row>
    <row r="46" spans="1:7" x14ac:dyDescent="0.15">
      <c r="A46">
        <v>16</v>
      </c>
      <c r="B46" s="2">
        <f t="shared" si="10"/>
        <v>7.8533740176462734</v>
      </c>
      <c r="C46">
        <f t="shared" si="5"/>
        <v>8.474017646273424E-3</v>
      </c>
      <c r="D46">
        <f t="shared" si="6"/>
        <v>7.1808975069353385E-5</v>
      </c>
      <c r="E46" s="5">
        <f t="shared" si="7"/>
        <v>109.02341393732638</v>
      </c>
      <c r="F46">
        <f t="shared" si="8"/>
        <v>-2.6814404432171455</v>
      </c>
      <c r="G46" s="2">
        <f t="shared" si="9"/>
        <v>7.4642295899291948</v>
      </c>
    </row>
    <row r="47" spans="1:7" x14ac:dyDescent="0.15">
      <c r="A47">
        <v>17</v>
      </c>
      <c r="B47" s="2">
        <f t="shared" si="10"/>
        <v>7.8549147481274133</v>
      </c>
      <c r="C47">
        <f t="shared" si="5"/>
        <v>1.001474812741332E-2</v>
      </c>
      <c r="D47">
        <f t="shared" si="6"/>
        <v>1.0029518005552859E-4</v>
      </c>
      <c r="E47" s="5">
        <f t="shared" si="7"/>
        <v>109.02341393732638</v>
      </c>
      <c r="F47">
        <f t="shared" si="8"/>
        <v>-3.745152354575469</v>
      </c>
      <c r="G47" s="2">
        <f t="shared" si="9"/>
        <v>2.5764444063367704</v>
      </c>
    </row>
    <row r="48" spans="1:7" x14ac:dyDescent="0.15">
      <c r="A48">
        <v>18</v>
      </c>
      <c r="B48" s="2">
        <f t="shared" si="10"/>
        <v>7.8564554786085532</v>
      </c>
      <c r="C48">
        <f t="shared" si="5"/>
        <v>1.1555478608553216E-2</v>
      </c>
      <c r="D48">
        <f t="shared" si="6"/>
        <v>1.3352908587273095E-4</v>
      </c>
      <c r="E48" s="5">
        <f t="shared" si="7"/>
        <v>109.02341393732638</v>
      </c>
      <c r="F48">
        <f t="shared" si="8"/>
        <v>-4.9861495844934369</v>
      </c>
      <c r="G48" s="2">
        <f t="shared" si="9"/>
        <v>0.74483920317139474</v>
      </c>
    </row>
    <row r="49" spans="1:7" x14ac:dyDescent="0.15">
      <c r="A49">
        <v>19</v>
      </c>
      <c r="B49" s="2">
        <f t="shared" si="10"/>
        <v>7.8579962090896931</v>
      </c>
      <c r="C49">
        <f t="shared" si="5"/>
        <v>1.3096209089693112E-2</v>
      </c>
      <c r="D49">
        <f t="shared" si="6"/>
        <v>1.7151069252096049E-4</v>
      </c>
      <c r="E49" s="5">
        <f t="shared" si="7"/>
        <v>109.02341393732638</v>
      </c>
      <c r="F49">
        <f t="shared" si="8"/>
        <v>-6.4044321329710501</v>
      </c>
      <c r="G49" s="2">
        <f t="shared" si="9"/>
        <v>0.18034754808401859</v>
      </c>
    </row>
    <row r="50" spans="1:7" ht="14.25" thickBot="1" x14ac:dyDescent="0.2">
      <c r="A50">
        <v>20</v>
      </c>
      <c r="B50" s="2">
        <f t="shared" si="10"/>
        <v>7.859536939570833</v>
      </c>
      <c r="C50">
        <f t="shared" si="5"/>
        <v>1.4636939570833007E-2</v>
      </c>
      <c r="D50">
        <f t="shared" si="6"/>
        <v>2.1424000000021715E-4</v>
      </c>
      <c r="E50" s="5">
        <f t="shared" si="7"/>
        <v>109.02341393732638</v>
      </c>
      <c r="F50">
        <f t="shared" si="8"/>
        <v>-8.0000000000083062</v>
      </c>
      <c r="G50" s="2">
        <f t="shared" si="9"/>
        <v>3.6573280942015056E-2</v>
      </c>
    </row>
    <row r="51" spans="1:7" ht="14.25" thickBot="1" x14ac:dyDescent="0.2">
      <c r="A51" t="s">
        <v>1</v>
      </c>
      <c r="B51" s="3">
        <f>AVERAGE(B31:B50)</f>
        <v>7.8449000000000053</v>
      </c>
      <c r="C51" t="s">
        <v>4</v>
      </c>
      <c r="D51" s="3">
        <f>AVERAGE(D31:D50)</f>
        <v>7.8930526315826362E-5</v>
      </c>
    </row>
    <row r="52" spans="1:7" ht="14.25" thickBot="1" x14ac:dyDescent="0.2">
      <c r="A52" s="4"/>
      <c r="B52" s="4"/>
      <c r="C52" t="s">
        <v>2</v>
      </c>
      <c r="D52" s="3">
        <f>SQRT(D51)</f>
        <v>8.8842853576315498E-3</v>
      </c>
    </row>
    <row r="53" spans="1:7" x14ac:dyDescent="0.15">
      <c r="A53" s="4"/>
      <c r="B53" s="4"/>
      <c r="C53" s="4"/>
      <c r="D53" s="4"/>
      <c r="E53" s="4"/>
      <c r="F53" s="4"/>
      <c r="G53" s="4"/>
    </row>
  </sheetData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2019-04-25T06:46:19Z</dcterms:modified>
</cp:coreProperties>
</file>